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годовая форма" sheetId="1" r:id="rId1"/>
    <sheet name="месячный отчет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<sst xmlns="http://schemas.openxmlformats.org/spreadsheetml/2006/main" count="82" uniqueCount="62">
  <si>
    <t>Проведено заседаний  АК</t>
  </si>
  <si>
    <t>Вынесено постановлений</t>
  </si>
  <si>
    <t>Начислено штрафов  (руб)</t>
  </si>
  <si>
    <t>Взыскано штрафов  АК МО(руб)</t>
  </si>
  <si>
    <t>Передано в ССП для взыскания штрафов в принудительном порядке</t>
  </si>
  <si>
    <t xml:space="preserve">Взыскано штрафов ССП  </t>
  </si>
  <si>
    <t>Отменено постановлений судами</t>
  </si>
  <si>
    <t>всего</t>
  </si>
  <si>
    <t>в виде предупреждения</t>
  </si>
  <si>
    <t>в виде штрафа</t>
  </si>
  <si>
    <t>прекращено дел об АП</t>
  </si>
  <si>
    <t>количество материалов</t>
  </si>
  <si>
    <t>на сумму (руб)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</si>
  <si>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</si>
  <si>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</si>
  <si>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</si>
  <si>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</si>
  <si>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</si>
  <si>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</si>
  <si>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</si>
  <si>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</si>
  <si>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</si>
  <si>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</si>
  <si>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</si>
  <si>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</si>
  <si>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</si>
  <si>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</si>
  <si>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</si>
  <si>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</si>
  <si>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Итого с начала года</t>
  </si>
  <si>
    <t xml:space="preserve">Административная комиссия  МО </t>
  </si>
  <si>
    <t>Всего по статье</t>
  </si>
  <si>
    <t>Всего взыскано штрафов   (руб)</t>
  </si>
  <si>
    <t>Всего взыскано штрафов     (руб)</t>
  </si>
  <si>
    <t xml:space="preserve">Глава (Глава администрации) </t>
  </si>
  <si>
    <t>муниципального образования Смоленской области  _________________________________</t>
  </si>
  <si>
    <t>(подпись)</t>
  </si>
  <si>
    <t>(Ф.И.О.)</t>
  </si>
  <si>
    <t>Исполнитель ____________________________</t>
  </si>
  <si>
    <t>(Ф.И.О.,тел.)</t>
  </si>
  <si>
    <t>Номер статьи указан-ного  област-ного закона</t>
  </si>
  <si>
    <t>Поступило материал-ов (прото-колов, по-становле-ний проку-ратуры, ре-шений су-дов и др.)</t>
  </si>
  <si>
    <t xml:space="preserve">Сумма непогашен-ной деби-торской за-долженнос-ти по штра-фам, срок давности по которым ис-тек (руб.) </t>
  </si>
  <si>
    <t xml:space="preserve">Сумма непогашенной дебитор-ской задол-женности по штраф-ам, срок дав-ности по которым истек (руб.) </t>
  </si>
  <si>
    <t>Возвра-щено мате-риалов</t>
  </si>
  <si>
    <t>Поступило письменных заявлений граждан (ст.42 указанного областного закона)</t>
  </si>
  <si>
    <t>Поступило материалов (протоко-лов, постановлений прокуратуры, решений судов и др.)</t>
  </si>
  <si>
    <t>Годовая форма 2012 год</t>
  </si>
  <si>
    <t>Всего по статье 17</t>
  </si>
  <si>
    <t xml:space="preserve">Всего по ч.1 ст.23 </t>
  </si>
  <si>
    <t>Всего по ч.1 ст.24</t>
  </si>
  <si>
    <t>Всего по статье 27</t>
  </si>
  <si>
    <t>Всего по ч.1 ст.29</t>
  </si>
  <si>
    <t>Всего по статье 30.1</t>
  </si>
  <si>
    <t>Лаврова О.В.</t>
  </si>
  <si>
    <t>Всего по ст.21</t>
  </si>
  <si>
    <t>Всего по ч.2 ст.24</t>
  </si>
  <si>
    <t>Всего по ст.32</t>
  </si>
  <si>
    <t>Итого за квартал</t>
  </si>
  <si>
    <t>Отчет   муниципального образования "Сычёвский район" об осуществлении государственных полномочий по созданию и деятельности административных комиссий в муниципальных районах и городских округах Смоленской области    за 4 квартал 2012 года</t>
  </si>
  <si>
    <t>"___14__"   ___________января____________2013___года</t>
  </si>
  <si>
    <t>Всего по статье 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</si>
</sst>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9" fillId="0" borderId="11" xfId="0" applyNumberFormat="1" applyFont="1" applyBorder="1" applyAlignment="1">
      <alignment horizontal="center" vertical="top" wrapText="1"/>
    </xf>
    <xf numFmtId="0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vertical="top" wrapText="1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39" fillId="33" borderId="11" xfId="0" applyNumberFormat="1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horizontal="center" vertical="top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4" fontId="39" fillId="33" borderId="1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2" fontId="39" fillId="0" borderId="12" xfId="0" applyNumberFormat="1" applyFont="1" applyBorder="1" applyAlignment="1">
      <alignment horizontal="center" vertical="center" wrapText="1"/>
    </xf>
    <xf numFmtId="2" fontId="39" fillId="0" borderId="19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33" borderId="12" xfId="0" applyNumberFormat="1" applyFont="1" applyFill="1" applyBorder="1" applyAlignment="1">
      <alignment horizontal="center" vertical="center" wrapText="1"/>
    </xf>
    <xf numFmtId="2" fontId="39" fillId="33" borderId="19" xfId="0" applyNumberFormat="1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3" fontId="40" fillId="0" borderId="0" xfId="0" applyNumberFormat="1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9" fillId="0" borderId="12" xfId="0" applyNumberFormat="1" applyFont="1" applyBorder="1" applyAlignment="1">
      <alignment horizontal="center" vertical="center" wrapText="1"/>
    </xf>
    <xf numFmtId="0" fontId="39" fillId="0" borderId="19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3" max="3" width="9.8515625" style="0" customWidth="1"/>
    <col min="4" max="4" width="10.00390625" style="0" customWidth="1"/>
    <col min="17" max="17" width="10.57421875" style="0" customWidth="1"/>
  </cols>
  <sheetData>
    <row r="1" spans="1:18" ht="14.25">
      <c r="A1" s="21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22.5" customHeight="1">
      <c r="A3" s="32" t="s">
        <v>30</v>
      </c>
      <c r="B3" s="33" t="s">
        <v>0</v>
      </c>
      <c r="C3" s="29" t="s">
        <v>45</v>
      </c>
      <c r="D3" s="29" t="s">
        <v>46</v>
      </c>
      <c r="E3" s="29" t="s">
        <v>44</v>
      </c>
      <c r="F3" s="27" t="s">
        <v>1</v>
      </c>
      <c r="G3" s="31"/>
      <c r="H3" s="31"/>
      <c r="I3" s="28"/>
      <c r="J3" s="25" t="s">
        <v>2</v>
      </c>
      <c r="K3" s="25" t="s">
        <v>3</v>
      </c>
      <c r="L3" s="27" t="s">
        <v>4</v>
      </c>
      <c r="M3" s="28"/>
      <c r="N3" s="24" t="s">
        <v>5</v>
      </c>
      <c r="O3" s="24"/>
      <c r="P3" s="25" t="s">
        <v>32</v>
      </c>
      <c r="Q3" s="29" t="s">
        <v>43</v>
      </c>
      <c r="R3" s="24" t="s">
        <v>6</v>
      </c>
    </row>
    <row r="4" spans="1:18" ht="109.5" customHeight="1">
      <c r="A4" s="32"/>
      <c r="B4" s="34"/>
      <c r="C4" s="30"/>
      <c r="D4" s="30"/>
      <c r="E4" s="30"/>
      <c r="F4" s="1" t="s">
        <v>7</v>
      </c>
      <c r="G4" s="1" t="s">
        <v>8</v>
      </c>
      <c r="H4" s="2" t="s">
        <v>9</v>
      </c>
      <c r="I4" s="1" t="s">
        <v>10</v>
      </c>
      <c r="J4" s="26"/>
      <c r="K4" s="26"/>
      <c r="L4" s="1" t="s">
        <v>11</v>
      </c>
      <c r="M4" s="1" t="s">
        <v>12</v>
      </c>
      <c r="N4" s="1" t="s">
        <v>11</v>
      </c>
      <c r="O4" s="1" t="s">
        <v>12</v>
      </c>
      <c r="P4" s="26"/>
      <c r="Q4" s="30"/>
      <c r="R4" s="24"/>
    </row>
    <row r="5" spans="1:18" ht="14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</row>
    <row r="6" spans="1:18" ht="14.25">
      <c r="A6" s="3" t="s">
        <v>13</v>
      </c>
      <c r="B6" s="3">
        <v>1</v>
      </c>
      <c r="C6" s="3">
        <v>0</v>
      </c>
      <c r="D6" s="3">
        <v>7</v>
      </c>
      <c r="E6" s="3">
        <v>0</v>
      </c>
      <c r="F6" s="14">
        <f>SUM(G6,H6,I6)</f>
        <v>3</v>
      </c>
      <c r="G6" s="3">
        <v>1</v>
      </c>
      <c r="H6" s="3">
        <v>2</v>
      </c>
      <c r="I6" s="3">
        <v>0</v>
      </c>
      <c r="J6" s="12">
        <v>6000</v>
      </c>
      <c r="K6" s="12">
        <v>6000</v>
      </c>
      <c r="L6" s="3">
        <v>1</v>
      </c>
      <c r="M6" s="12">
        <v>3000</v>
      </c>
      <c r="N6" s="4">
        <v>0</v>
      </c>
      <c r="O6" s="11">
        <v>0</v>
      </c>
      <c r="P6" s="16">
        <f>SUM(K6,O6)</f>
        <v>6000</v>
      </c>
      <c r="Q6" s="11">
        <v>0</v>
      </c>
      <c r="R6" s="4">
        <v>0</v>
      </c>
    </row>
    <row r="7" spans="1:18" ht="14.25">
      <c r="A7" s="3" t="s">
        <v>14</v>
      </c>
      <c r="B7" s="3">
        <v>3</v>
      </c>
      <c r="C7" s="3">
        <v>0</v>
      </c>
      <c r="D7" s="3">
        <v>8</v>
      </c>
      <c r="E7" s="3">
        <v>0</v>
      </c>
      <c r="F7" s="14">
        <f aca="true" t="shared" si="0" ref="F7:F20">SUM(G7,H7,I7)</f>
        <v>12</v>
      </c>
      <c r="G7" s="3">
        <v>0</v>
      </c>
      <c r="H7" s="3">
        <v>12</v>
      </c>
      <c r="I7" s="3">
        <v>0</v>
      </c>
      <c r="J7" s="12">
        <v>30000</v>
      </c>
      <c r="K7" s="12">
        <v>12000</v>
      </c>
      <c r="L7" s="3">
        <v>0</v>
      </c>
      <c r="M7" s="12">
        <v>0</v>
      </c>
      <c r="N7" s="4">
        <v>3</v>
      </c>
      <c r="O7" s="11">
        <v>2500</v>
      </c>
      <c r="P7" s="16">
        <f>SUM(K7,O7)</f>
        <v>14500</v>
      </c>
      <c r="Q7" s="11">
        <v>0</v>
      </c>
      <c r="R7" s="4">
        <v>0</v>
      </c>
    </row>
    <row r="8" spans="1:18" ht="14.25">
      <c r="A8" s="3" t="s">
        <v>15</v>
      </c>
      <c r="B8" s="3">
        <v>1</v>
      </c>
      <c r="C8" s="3">
        <v>0</v>
      </c>
      <c r="D8" s="3">
        <v>6</v>
      </c>
      <c r="E8" s="3">
        <v>0</v>
      </c>
      <c r="F8" s="14">
        <f t="shared" si="0"/>
        <v>2</v>
      </c>
      <c r="G8" s="3">
        <v>0</v>
      </c>
      <c r="H8" s="3">
        <v>2</v>
      </c>
      <c r="I8" s="3">
        <v>0</v>
      </c>
      <c r="J8" s="12">
        <v>5000</v>
      </c>
      <c r="K8" s="12">
        <v>15000</v>
      </c>
      <c r="L8" s="3">
        <v>3</v>
      </c>
      <c r="M8" s="12">
        <v>5000</v>
      </c>
      <c r="N8" s="4">
        <v>1</v>
      </c>
      <c r="O8" s="11">
        <v>2500</v>
      </c>
      <c r="P8" s="16">
        <f>SUM(K8,O8)</f>
        <v>17500</v>
      </c>
      <c r="Q8" s="11">
        <v>0</v>
      </c>
      <c r="R8" s="4">
        <v>0</v>
      </c>
    </row>
    <row r="9" spans="1:18" ht="14.25">
      <c r="A9" s="3" t="s">
        <v>16</v>
      </c>
      <c r="B9" s="14">
        <f>SUM(B6,B7,B8)</f>
        <v>5</v>
      </c>
      <c r="C9" s="14">
        <f>SUM(C6,C7,C8)</f>
        <v>0</v>
      </c>
      <c r="D9" s="14">
        <f>SUM(D6,D7,D8)</f>
        <v>21</v>
      </c>
      <c r="E9" s="14">
        <f>SUM(E6,E7,E8)</f>
        <v>0</v>
      </c>
      <c r="F9" s="14">
        <f>SUM(F6,F7,F8)</f>
        <v>17</v>
      </c>
      <c r="G9" s="14">
        <f aca="true" t="shared" si="1" ref="G9:P9">SUM(G6,G7,G8)</f>
        <v>1</v>
      </c>
      <c r="H9" s="14">
        <f t="shared" si="1"/>
        <v>16</v>
      </c>
      <c r="I9" s="14">
        <f t="shared" si="1"/>
        <v>0</v>
      </c>
      <c r="J9" s="17">
        <f t="shared" si="1"/>
        <v>41000</v>
      </c>
      <c r="K9" s="17">
        <f t="shared" si="1"/>
        <v>33000</v>
      </c>
      <c r="L9" s="14">
        <f t="shared" si="1"/>
        <v>4</v>
      </c>
      <c r="M9" s="17">
        <f t="shared" si="1"/>
        <v>8000</v>
      </c>
      <c r="N9" s="18">
        <f t="shared" si="1"/>
        <v>4</v>
      </c>
      <c r="O9" s="16">
        <f t="shared" si="1"/>
        <v>5000</v>
      </c>
      <c r="P9" s="16">
        <f t="shared" si="1"/>
        <v>38000</v>
      </c>
      <c r="Q9" s="16">
        <f>IF(ISBLANK(Q8),IF(ISBLANK(Q7),IF(ISBLANK(Q6),0,Q6),Q7),Q8)</f>
        <v>0</v>
      </c>
      <c r="R9" s="18">
        <f>SUM(R6,R7,R8)</f>
        <v>0</v>
      </c>
    </row>
    <row r="10" spans="1:18" ht="14.25">
      <c r="A10" s="3" t="s">
        <v>17</v>
      </c>
      <c r="B10" s="3">
        <v>2</v>
      </c>
      <c r="C10" s="3">
        <v>3</v>
      </c>
      <c r="D10" s="3">
        <v>6</v>
      </c>
      <c r="E10" s="3">
        <v>0</v>
      </c>
      <c r="F10" s="14">
        <f t="shared" si="0"/>
        <v>7</v>
      </c>
      <c r="G10" s="3">
        <v>0</v>
      </c>
      <c r="H10" s="3">
        <v>7</v>
      </c>
      <c r="I10" s="3">
        <v>0</v>
      </c>
      <c r="J10" s="12">
        <v>20000</v>
      </c>
      <c r="K10" s="12">
        <v>9000</v>
      </c>
      <c r="L10" s="3">
        <v>2</v>
      </c>
      <c r="M10" s="12">
        <v>4000</v>
      </c>
      <c r="N10" s="4">
        <v>0</v>
      </c>
      <c r="O10" s="11">
        <v>0</v>
      </c>
      <c r="P10" s="16">
        <f>SUM(K10,O10)</f>
        <v>9000</v>
      </c>
      <c r="Q10" s="11">
        <v>0</v>
      </c>
      <c r="R10" s="4">
        <v>0</v>
      </c>
    </row>
    <row r="11" spans="1:18" ht="14.25">
      <c r="A11" s="3" t="s">
        <v>18</v>
      </c>
      <c r="B11" s="3">
        <v>2</v>
      </c>
      <c r="C11" s="3">
        <v>2</v>
      </c>
      <c r="D11" s="3">
        <v>4</v>
      </c>
      <c r="E11" s="3">
        <v>0</v>
      </c>
      <c r="F11" s="14">
        <f t="shared" si="0"/>
        <v>5</v>
      </c>
      <c r="G11" s="3">
        <v>1</v>
      </c>
      <c r="H11" s="3">
        <v>4</v>
      </c>
      <c r="I11" s="3">
        <v>0</v>
      </c>
      <c r="J11" s="12">
        <v>10000</v>
      </c>
      <c r="K11" s="12">
        <v>13000</v>
      </c>
      <c r="L11" s="3">
        <v>1</v>
      </c>
      <c r="M11" s="12">
        <v>3000</v>
      </c>
      <c r="N11" s="4">
        <v>2</v>
      </c>
      <c r="O11" s="11">
        <v>3150</v>
      </c>
      <c r="P11" s="16">
        <f>SUM(K11,O11)</f>
        <v>16150</v>
      </c>
      <c r="Q11" s="11">
        <v>0</v>
      </c>
      <c r="R11" s="4">
        <v>0</v>
      </c>
    </row>
    <row r="12" spans="1:18" ht="14.25">
      <c r="A12" s="3" t="s">
        <v>19</v>
      </c>
      <c r="B12" s="3">
        <v>1</v>
      </c>
      <c r="C12" s="3">
        <v>0</v>
      </c>
      <c r="D12" s="3">
        <v>1</v>
      </c>
      <c r="E12" s="3">
        <v>0</v>
      </c>
      <c r="F12" s="14">
        <f t="shared" si="0"/>
        <v>3</v>
      </c>
      <c r="G12" s="3">
        <v>0</v>
      </c>
      <c r="H12" s="3">
        <v>3</v>
      </c>
      <c r="I12" s="3">
        <v>0</v>
      </c>
      <c r="J12" s="12">
        <v>7000</v>
      </c>
      <c r="K12" s="12">
        <v>3000</v>
      </c>
      <c r="L12" s="3">
        <v>0</v>
      </c>
      <c r="M12" s="12">
        <v>0</v>
      </c>
      <c r="N12" s="4">
        <v>1</v>
      </c>
      <c r="O12" s="11">
        <v>1000</v>
      </c>
      <c r="P12" s="16">
        <f>SUM(K12,O12)</f>
        <v>4000</v>
      </c>
      <c r="Q12" s="11">
        <v>0</v>
      </c>
      <c r="R12" s="4">
        <v>0</v>
      </c>
    </row>
    <row r="13" spans="1:18" ht="14.25">
      <c r="A13" s="3" t="s">
        <v>20</v>
      </c>
      <c r="B13" s="14">
        <f>SUM(B10,B11,B12)</f>
        <v>5</v>
      </c>
      <c r="C13" s="14">
        <f>SUM(C10,C11,C12)</f>
        <v>5</v>
      </c>
      <c r="D13" s="14">
        <f>SUM(D10,D11,D12)</f>
        <v>11</v>
      </c>
      <c r="E13" s="14">
        <f>SUM(E10,E11,E12)</f>
        <v>0</v>
      </c>
      <c r="F13" s="14">
        <f>SUM(F10,F11,F12)</f>
        <v>15</v>
      </c>
      <c r="G13" s="14">
        <f aca="true" t="shared" si="2" ref="G13:P13">SUM(G10,G11,G12)</f>
        <v>1</v>
      </c>
      <c r="H13" s="14">
        <f t="shared" si="2"/>
        <v>14</v>
      </c>
      <c r="I13" s="14">
        <f t="shared" si="2"/>
        <v>0</v>
      </c>
      <c r="J13" s="17">
        <f t="shared" si="2"/>
        <v>37000</v>
      </c>
      <c r="K13" s="17">
        <f t="shared" si="2"/>
        <v>25000</v>
      </c>
      <c r="L13" s="14">
        <f t="shared" si="2"/>
        <v>3</v>
      </c>
      <c r="M13" s="17">
        <f t="shared" si="2"/>
        <v>7000</v>
      </c>
      <c r="N13" s="18">
        <f t="shared" si="2"/>
        <v>3</v>
      </c>
      <c r="O13" s="16">
        <f t="shared" si="2"/>
        <v>4150</v>
      </c>
      <c r="P13" s="16">
        <f t="shared" si="2"/>
        <v>29150</v>
      </c>
      <c r="Q13" s="16">
        <f>IF(ISBLANK(Q12),IF(ISBLANK(Q11),IF(ISBLANK(Q10),0,Q10),Q11),Q12)</f>
        <v>0</v>
      </c>
      <c r="R13" s="18">
        <f>SUM(R10,R11,R12)</f>
        <v>0</v>
      </c>
    </row>
    <row r="14" spans="1:18" ht="14.25">
      <c r="A14" s="3" t="s">
        <v>21</v>
      </c>
      <c r="B14" s="3">
        <v>0</v>
      </c>
      <c r="C14" s="3">
        <v>3</v>
      </c>
      <c r="D14" s="3">
        <v>6</v>
      </c>
      <c r="E14" s="3">
        <v>0</v>
      </c>
      <c r="F14" s="14">
        <f t="shared" si="0"/>
        <v>0</v>
      </c>
      <c r="G14" s="3">
        <v>0</v>
      </c>
      <c r="H14" s="3">
        <v>0</v>
      </c>
      <c r="I14" s="3">
        <v>0</v>
      </c>
      <c r="J14" s="12">
        <v>0</v>
      </c>
      <c r="K14" s="12">
        <v>0</v>
      </c>
      <c r="L14" s="3">
        <v>4</v>
      </c>
      <c r="M14" s="12">
        <v>10000</v>
      </c>
      <c r="N14" s="4">
        <v>2</v>
      </c>
      <c r="O14" s="11">
        <v>4000</v>
      </c>
      <c r="P14" s="16">
        <f>SUM(K14,O14)</f>
        <v>4000</v>
      </c>
      <c r="Q14" s="11">
        <v>0</v>
      </c>
      <c r="R14" s="4">
        <v>0</v>
      </c>
    </row>
    <row r="15" spans="1:18" ht="14.25">
      <c r="A15" s="3" t="s">
        <v>22</v>
      </c>
      <c r="B15" s="3">
        <v>3</v>
      </c>
      <c r="C15" s="3">
        <v>2</v>
      </c>
      <c r="D15" s="3">
        <v>12</v>
      </c>
      <c r="E15" s="3">
        <v>0</v>
      </c>
      <c r="F15" s="14">
        <f t="shared" si="0"/>
        <v>14</v>
      </c>
      <c r="G15" s="3">
        <v>3</v>
      </c>
      <c r="H15" s="3">
        <v>8</v>
      </c>
      <c r="I15" s="3">
        <v>3</v>
      </c>
      <c r="J15" s="12">
        <v>12000</v>
      </c>
      <c r="K15" s="12">
        <v>5500</v>
      </c>
      <c r="L15" s="3">
        <v>2</v>
      </c>
      <c r="M15" s="12">
        <v>4000</v>
      </c>
      <c r="N15" s="4">
        <v>5</v>
      </c>
      <c r="O15" s="11">
        <v>5450</v>
      </c>
      <c r="P15" s="16">
        <f>SUM(K15,O15)</f>
        <v>10950</v>
      </c>
      <c r="Q15" s="11">
        <v>0</v>
      </c>
      <c r="R15" s="4">
        <v>0</v>
      </c>
    </row>
    <row r="16" spans="1:18" ht="14.25">
      <c r="A16" s="3" t="s">
        <v>23</v>
      </c>
      <c r="B16" s="3">
        <v>2</v>
      </c>
      <c r="C16" s="3">
        <v>1</v>
      </c>
      <c r="D16" s="3">
        <v>5</v>
      </c>
      <c r="E16" s="3">
        <v>0</v>
      </c>
      <c r="F16" s="14">
        <f t="shared" si="0"/>
        <v>6</v>
      </c>
      <c r="G16" s="3">
        <v>0</v>
      </c>
      <c r="H16" s="3">
        <v>6</v>
      </c>
      <c r="I16" s="3">
        <v>0</v>
      </c>
      <c r="J16" s="12">
        <v>12000</v>
      </c>
      <c r="K16" s="12">
        <v>3500</v>
      </c>
      <c r="L16" s="3">
        <v>1</v>
      </c>
      <c r="M16" s="12">
        <v>3000</v>
      </c>
      <c r="N16" s="4">
        <v>1</v>
      </c>
      <c r="O16" s="11">
        <v>1000</v>
      </c>
      <c r="P16" s="16">
        <f>SUM(K16,O16)</f>
        <v>4500</v>
      </c>
      <c r="Q16" s="11">
        <v>0</v>
      </c>
      <c r="R16" s="4">
        <v>0</v>
      </c>
    </row>
    <row r="17" spans="1:18" ht="14.25">
      <c r="A17" s="3" t="s">
        <v>24</v>
      </c>
      <c r="B17" s="14">
        <f>SUM(B14,B15,B16)</f>
        <v>5</v>
      </c>
      <c r="C17" s="14">
        <f>SUM(C14,C15,C16)</f>
        <v>6</v>
      </c>
      <c r="D17" s="14">
        <f>SUM(D14,D15,D16)</f>
        <v>23</v>
      </c>
      <c r="E17" s="14">
        <f>SUM(E14,E15,E16)</f>
        <v>0</v>
      </c>
      <c r="F17" s="14">
        <f>SUM(F14,F15,F16)</f>
        <v>20</v>
      </c>
      <c r="G17" s="14">
        <f aca="true" t="shared" si="3" ref="G17:P17">SUM(G14,G15,G16)</f>
        <v>3</v>
      </c>
      <c r="H17" s="14">
        <f t="shared" si="3"/>
        <v>14</v>
      </c>
      <c r="I17" s="14">
        <f t="shared" si="3"/>
        <v>3</v>
      </c>
      <c r="J17" s="17">
        <f t="shared" si="3"/>
        <v>24000</v>
      </c>
      <c r="K17" s="17">
        <f t="shared" si="3"/>
        <v>9000</v>
      </c>
      <c r="L17" s="14">
        <f t="shared" si="3"/>
        <v>7</v>
      </c>
      <c r="M17" s="17">
        <f t="shared" si="3"/>
        <v>17000</v>
      </c>
      <c r="N17" s="18">
        <f t="shared" si="3"/>
        <v>8</v>
      </c>
      <c r="O17" s="16">
        <f t="shared" si="3"/>
        <v>10450</v>
      </c>
      <c r="P17" s="16">
        <f t="shared" si="3"/>
        <v>19450</v>
      </c>
      <c r="Q17" s="16">
        <f>IF(ISBLANK(Q16),IF(ISBLANK(Q15),IF(ISBLANK(Q14),0,Q14),Q15),Q16)</f>
        <v>0</v>
      </c>
      <c r="R17" s="18">
        <f>SUM(R14,R15,R16)</f>
        <v>0</v>
      </c>
    </row>
    <row r="18" spans="1:18" ht="14.25">
      <c r="A18" s="3" t="s">
        <v>25</v>
      </c>
      <c r="B18" s="3">
        <v>2</v>
      </c>
      <c r="C18" s="3">
        <v>2</v>
      </c>
      <c r="D18" s="3">
        <v>7</v>
      </c>
      <c r="E18" s="3">
        <v>0</v>
      </c>
      <c r="F18" s="14">
        <f t="shared" si="0"/>
        <v>9</v>
      </c>
      <c r="G18" s="3">
        <v>1</v>
      </c>
      <c r="H18" s="3">
        <v>8</v>
      </c>
      <c r="I18" s="3">
        <v>0</v>
      </c>
      <c r="J18" s="12">
        <v>19000</v>
      </c>
      <c r="K18" s="12">
        <v>9500</v>
      </c>
      <c r="L18" s="3">
        <v>2</v>
      </c>
      <c r="M18" s="12">
        <v>4000</v>
      </c>
      <c r="N18" s="4">
        <v>3</v>
      </c>
      <c r="O18" s="11">
        <v>5300</v>
      </c>
      <c r="P18" s="16">
        <f>SUM(K18,O18)</f>
        <v>14800</v>
      </c>
      <c r="Q18" s="11">
        <v>0</v>
      </c>
      <c r="R18" s="4">
        <v>0</v>
      </c>
    </row>
    <row r="19" spans="1:18" ht="14.25">
      <c r="A19" s="3" t="s">
        <v>26</v>
      </c>
      <c r="B19" s="3">
        <v>3</v>
      </c>
      <c r="C19" s="3">
        <v>0</v>
      </c>
      <c r="D19" s="3">
        <v>4</v>
      </c>
      <c r="E19" s="3">
        <v>0</v>
      </c>
      <c r="F19" s="14">
        <f t="shared" si="0"/>
        <v>5</v>
      </c>
      <c r="G19" s="3">
        <v>0</v>
      </c>
      <c r="H19" s="3">
        <v>5</v>
      </c>
      <c r="I19" s="3">
        <v>0</v>
      </c>
      <c r="J19" s="12">
        <v>4500</v>
      </c>
      <c r="K19" s="12">
        <v>1500</v>
      </c>
      <c r="L19" s="3">
        <v>4</v>
      </c>
      <c r="M19" s="12">
        <v>8000</v>
      </c>
      <c r="N19" s="4">
        <v>4</v>
      </c>
      <c r="O19" s="11">
        <v>4200</v>
      </c>
      <c r="P19" s="16">
        <f>SUM(K19,O19)</f>
        <v>5700</v>
      </c>
      <c r="Q19" s="11">
        <v>0</v>
      </c>
      <c r="R19" s="4">
        <v>0</v>
      </c>
    </row>
    <row r="20" spans="1:18" ht="14.25">
      <c r="A20" s="5" t="s">
        <v>27</v>
      </c>
      <c r="B20" s="3">
        <v>1</v>
      </c>
      <c r="C20" s="3">
        <v>0</v>
      </c>
      <c r="D20" s="3">
        <v>9</v>
      </c>
      <c r="E20" s="3">
        <v>0</v>
      </c>
      <c r="F20" s="14">
        <f t="shared" si="0"/>
        <v>6</v>
      </c>
      <c r="G20" s="3">
        <v>0</v>
      </c>
      <c r="H20" s="3">
        <v>6</v>
      </c>
      <c r="I20" s="3">
        <v>0</v>
      </c>
      <c r="J20" s="12">
        <v>15000</v>
      </c>
      <c r="K20" s="12">
        <v>6500</v>
      </c>
      <c r="L20" s="3">
        <v>3</v>
      </c>
      <c r="M20" s="12">
        <v>8000</v>
      </c>
      <c r="N20" s="4">
        <v>0</v>
      </c>
      <c r="O20" s="11">
        <v>0</v>
      </c>
      <c r="P20" s="16">
        <f>SUM(K20,O20)</f>
        <v>6500</v>
      </c>
      <c r="Q20" s="11">
        <v>0</v>
      </c>
      <c r="R20" s="4">
        <v>0</v>
      </c>
    </row>
    <row r="21" spans="1:18" ht="14.25">
      <c r="A21" s="5" t="s">
        <v>28</v>
      </c>
      <c r="B21" s="14">
        <f>SUM(B18,B19,B20)</f>
        <v>6</v>
      </c>
      <c r="C21" s="14">
        <f>SUM(C18,C19,C20)</f>
        <v>2</v>
      </c>
      <c r="D21" s="14">
        <f>SUM(D18,D19,D20)</f>
        <v>20</v>
      </c>
      <c r="E21" s="14">
        <f>SUM(E18,E19,E20)</f>
        <v>0</v>
      </c>
      <c r="F21" s="14">
        <f>SUM(F18,F19,F20)</f>
        <v>20</v>
      </c>
      <c r="G21" s="14">
        <f aca="true" t="shared" si="4" ref="G21:P21">SUM(G18,G19,G20)</f>
        <v>1</v>
      </c>
      <c r="H21" s="14">
        <f t="shared" si="4"/>
        <v>19</v>
      </c>
      <c r="I21" s="14">
        <f t="shared" si="4"/>
        <v>0</v>
      </c>
      <c r="J21" s="17">
        <f t="shared" si="4"/>
        <v>38500</v>
      </c>
      <c r="K21" s="17">
        <f t="shared" si="4"/>
        <v>17500</v>
      </c>
      <c r="L21" s="14">
        <f t="shared" si="4"/>
        <v>9</v>
      </c>
      <c r="M21" s="17">
        <f t="shared" si="4"/>
        <v>20000</v>
      </c>
      <c r="N21" s="18">
        <f t="shared" si="4"/>
        <v>7</v>
      </c>
      <c r="O21" s="16">
        <f t="shared" si="4"/>
        <v>9500</v>
      </c>
      <c r="P21" s="16">
        <f t="shared" si="4"/>
        <v>27000</v>
      </c>
      <c r="Q21" s="16">
        <f>IF(ISBLANK(Q20),IF(ISBLANK(Q19),IF(ISBLANK(Q18),0,Q18),Q19),Q20)</f>
        <v>0</v>
      </c>
      <c r="R21" s="18">
        <f>SUM(R18,R19,R20)</f>
        <v>0</v>
      </c>
    </row>
    <row r="22" spans="1:18" ht="39">
      <c r="A22" s="6" t="s">
        <v>29</v>
      </c>
      <c r="B22" s="15">
        <f>SUM(B9,B13,B17,B21)</f>
        <v>21</v>
      </c>
      <c r="C22" s="15">
        <f aca="true" t="shared" si="5" ref="C22:P22">SUM(C9,C13,C17,C21)</f>
        <v>13</v>
      </c>
      <c r="D22" s="15">
        <f t="shared" si="5"/>
        <v>75</v>
      </c>
      <c r="E22" s="15">
        <f t="shared" si="5"/>
        <v>0</v>
      </c>
      <c r="F22" s="15">
        <f t="shared" si="5"/>
        <v>72</v>
      </c>
      <c r="G22" s="15">
        <f t="shared" si="5"/>
        <v>6</v>
      </c>
      <c r="H22" s="15">
        <f t="shared" si="5"/>
        <v>63</v>
      </c>
      <c r="I22" s="15">
        <f t="shared" si="5"/>
        <v>3</v>
      </c>
      <c r="J22" s="16">
        <f t="shared" si="5"/>
        <v>140500</v>
      </c>
      <c r="K22" s="16">
        <f t="shared" si="5"/>
        <v>84500</v>
      </c>
      <c r="L22" s="15">
        <f t="shared" si="5"/>
        <v>23</v>
      </c>
      <c r="M22" s="16">
        <f t="shared" si="5"/>
        <v>52000</v>
      </c>
      <c r="N22" s="15">
        <f t="shared" si="5"/>
        <v>22</v>
      </c>
      <c r="O22" s="16">
        <f t="shared" si="5"/>
        <v>29100</v>
      </c>
      <c r="P22" s="16">
        <f t="shared" si="5"/>
        <v>113600</v>
      </c>
      <c r="Q22" s="16">
        <f>IF(Q21&lt;&gt;0,Q21,IF(Q17&lt;&gt;0,Q17,IF(Q13&lt;&gt;0,Q13,IF(Q9&lt;&gt;0,Q9,0))))</f>
        <v>0</v>
      </c>
      <c r="R22" s="15">
        <f>SUM(R9,R13,R17,R21)</f>
        <v>0</v>
      </c>
    </row>
  </sheetData>
  <sheetProtection/>
  <mergeCells count="14">
    <mergeCell ref="B3:B4"/>
    <mergeCell ref="C3:C4"/>
    <mergeCell ref="D3:D4"/>
    <mergeCell ref="E3:E4"/>
    <mergeCell ref="A1:R2"/>
    <mergeCell ref="R3:R4"/>
    <mergeCell ref="J3:J4"/>
    <mergeCell ref="K3:K4"/>
    <mergeCell ref="L3:M3"/>
    <mergeCell ref="N3:O3"/>
    <mergeCell ref="P3:P4"/>
    <mergeCell ref="Q3:Q4"/>
    <mergeCell ref="F3:I3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PageLayoutView="0" workbookViewId="0" topLeftCell="A14">
      <selection activeCell="I24" sqref="I24"/>
    </sheetView>
  </sheetViews>
  <sheetFormatPr defaultColWidth="9.140625" defaultRowHeight="15"/>
  <cols>
    <col min="1" max="1" width="8.28125" style="0" customWidth="1"/>
    <col min="3" max="3" width="9.7109375" style="0" customWidth="1"/>
    <col min="4" max="4" width="9.421875" style="0" customWidth="1"/>
    <col min="5" max="5" width="6.8515625" style="0" customWidth="1"/>
    <col min="17" max="17" width="11.57421875" style="0" customWidth="1"/>
  </cols>
  <sheetData>
    <row r="1" spans="1:18" ht="14.25">
      <c r="A1" s="46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4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4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5" customHeight="1">
      <c r="A4" s="29" t="s">
        <v>40</v>
      </c>
      <c r="B4" s="33" t="s">
        <v>0</v>
      </c>
      <c r="C4" s="29" t="s">
        <v>45</v>
      </c>
      <c r="D4" s="29" t="s">
        <v>41</v>
      </c>
      <c r="E4" s="29" t="s">
        <v>44</v>
      </c>
      <c r="F4" s="27" t="s">
        <v>1</v>
      </c>
      <c r="G4" s="31"/>
      <c r="H4" s="31"/>
      <c r="I4" s="28"/>
      <c r="J4" s="25" t="s">
        <v>2</v>
      </c>
      <c r="K4" s="25" t="s">
        <v>3</v>
      </c>
      <c r="L4" s="27" t="s">
        <v>4</v>
      </c>
      <c r="M4" s="28"/>
      <c r="N4" s="24" t="s">
        <v>5</v>
      </c>
      <c r="O4" s="24"/>
      <c r="P4" s="25" t="s">
        <v>33</v>
      </c>
      <c r="Q4" s="29" t="s">
        <v>42</v>
      </c>
      <c r="R4" s="24" t="s">
        <v>6</v>
      </c>
    </row>
    <row r="5" spans="1:18" ht="117" customHeight="1">
      <c r="A5" s="30"/>
      <c r="B5" s="34"/>
      <c r="C5" s="30"/>
      <c r="D5" s="30"/>
      <c r="E5" s="30"/>
      <c r="F5" s="2" t="s">
        <v>7</v>
      </c>
      <c r="G5" s="1" t="s">
        <v>8</v>
      </c>
      <c r="H5" s="2" t="s">
        <v>9</v>
      </c>
      <c r="I5" s="1" t="s">
        <v>10</v>
      </c>
      <c r="J5" s="26"/>
      <c r="K5" s="26"/>
      <c r="L5" s="1" t="s">
        <v>11</v>
      </c>
      <c r="M5" s="1" t="s">
        <v>12</v>
      </c>
      <c r="N5" s="1" t="s">
        <v>11</v>
      </c>
      <c r="O5" s="1" t="s">
        <v>12</v>
      </c>
      <c r="P5" s="26"/>
      <c r="Q5" s="30"/>
      <c r="R5" s="24"/>
    </row>
    <row r="6" spans="1:18" ht="14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</row>
    <row r="7" spans="1:18" ht="25.5">
      <c r="A7" s="5" t="s">
        <v>48</v>
      </c>
      <c r="B7" s="48">
        <v>6</v>
      </c>
      <c r="C7" s="7">
        <v>0</v>
      </c>
      <c r="D7" s="7">
        <v>1</v>
      </c>
      <c r="E7" s="7">
        <v>0</v>
      </c>
      <c r="F7" s="15">
        <f aca="true" t="shared" si="0" ref="F7:F17">SUM(G7:I7)</f>
        <v>1</v>
      </c>
      <c r="G7" s="7">
        <v>1</v>
      </c>
      <c r="H7" s="7">
        <v>0</v>
      </c>
      <c r="I7" s="7">
        <v>0</v>
      </c>
      <c r="J7" s="9">
        <v>0</v>
      </c>
      <c r="K7" s="9">
        <v>0</v>
      </c>
      <c r="L7" s="41">
        <v>9</v>
      </c>
      <c r="M7" s="35">
        <v>20000</v>
      </c>
      <c r="N7" s="41">
        <v>7</v>
      </c>
      <c r="O7" s="35">
        <v>10450</v>
      </c>
      <c r="P7" s="38">
        <f>SUM(K18,O7)</f>
        <v>27950</v>
      </c>
      <c r="Q7" s="35">
        <v>0</v>
      </c>
      <c r="R7" s="41">
        <v>0</v>
      </c>
    </row>
    <row r="8" spans="1:18" ht="25.5">
      <c r="A8" s="5" t="s">
        <v>49</v>
      </c>
      <c r="B8" s="49"/>
      <c r="C8" s="7">
        <v>0</v>
      </c>
      <c r="D8" s="8">
        <v>0</v>
      </c>
      <c r="E8" s="8">
        <v>0</v>
      </c>
      <c r="F8" s="19">
        <f t="shared" si="0"/>
        <v>2</v>
      </c>
      <c r="G8" s="8">
        <v>0</v>
      </c>
      <c r="H8" s="8">
        <v>2</v>
      </c>
      <c r="I8" s="8">
        <v>0</v>
      </c>
      <c r="J8" s="10">
        <v>6000</v>
      </c>
      <c r="K8" s="10">
        <v>6000</v>
      </c>
      <c r="L8" s="42"/>
      <c r="M8" s="36"/>
      <c r="N8" s="42"/>
      <c r="O8" s="36"/>
      <c r="P8" s="39"/>
      <c r="Q8" s="36"/>
      <c r="R8" s="42"/>
    </row>
    <row r="9" spans="1:18" ht="25.5">
      <c r="A9" s="5" t="s">
        <v>50</v>
      </c>
      <c r="B9" s="49"/>
      <c r="C9" s="7">
        <v>0</v>
      </c>
      <c r="D9" s="8">
        <v>0</v>
      </c>
      <c r="E9" s="8">
        <v>0</v>
      </c>
      <c r="F9" s="19">
        <f t="shared" si="0"/>
        <v>3</v>
      </c>
      <c r="G9" s="8">
        <v>0</v>
      </c>
      <c r="H9" s="8">
        <v>3</v>
      </c>
      <c r="I9" s="8">
        <v>0</v>
      </c>
      <c r="J9" s="10">
        <v>9000</v>
      </c>
      <c r="K9" s="10">
        <v>3000</v>
      </c>
      <c r="L9" s="42"/>
      <c r="M9" s="36"/>
      <c r="N9" s="42"/>
      <c r="O9" s="36"/>
      <c r="P9" s="39"/>
      <c r="Q9" s="36"/>
      <c r="R9" s="42"/>
    </row>
    <row r="10" spans="1:18" ht="25.5">
      <c r="A10" s="5" t="s">
        <v>51</v>
      </c>
      <c r="B10" s="49"/>
      <c r="C10" s="7">
        <v>0</v>
      </c>
      <c r="D10" s="8">
        <v>6</v>
      </c>
      <c r="E10" s="8">
        <v>0</v>
      </c>
      <c r="F10" s="19">
        <f t="shared" si="0"/>
        <v>5</v>
      </c>
      <c r="G10" s="8">
        <v>0</v>
      </c>
      <c r="H10" s="8">
        <v>5</v>
      </c>
      <c r="I10" s="8">
        <v>0</v>
      </c>
      <c r="J10" s="10">
        <v>6000</v>
      </c>
      <c r="K10" s="10">
        <v>1000</v>
      </c>
      <c r="L10" s="42"/>
      <c r="M10" s="36"/>
      <c r="N10" s="42"/>
      <c r="O10" s="36"/>
      <c r="P10" s="39"/>
      <c r="Q10" s="36"/>
      <c r="R10" s="42"/>
    </row>
    <row r="11" spans="1:18" ht="25.5">
      <c r="A11" s="5" t="s">
        <v>52</v>
      </c>
      <c r="B11" s="49"/>
      <c r="C11" s="7">
        <v>2</v>
      </c>
      <c r="D11" s="8">
        <v>6</v>
      </c>
      <c r="E11" s="8">
        <v>0</v>
      </c>
      <c r="F11" s="19">
        <f t="shared" si="0"/>
        <v>4</v>
      </c>
      <c r="G11" s="8">
        <v>0</v>
      </c>
      <c r="H11" s="8">
        <v>4</v>
      </c>
      <c r="I11" s="8">
        <v>0</v>
      </c>
      <c r="J11" s="10">
        <v>3500</v>
      </c>
      <c r="K11" s="10">
        <v>3500</v>
      </c>
      <c r="L11" s="42"/>
      <c r="M11" s="36"/>
      <c r="N11" s="42"/>
      <c r="O11" s="36"/>
      <c r="P11" s="39"/>
      <c r="Q11" s="36"/>
      <c r="R11" s="42"/>
    </row>
    <row r="12" spans="1:18" ht="39">
      <c r="A12" s="5" t="s">
        <v>53</v>
      </c>
      <c r="B12" s="49"/>
      <c r="C12" s="7">
        <v>0</v>
      </c>
      <c r="D12" s="8">
        <v>3</v>
      </c>
      <c r="E12" s="8">
        <v>0</v>
      </c>
      <c r="F12" s="19">
        <f t="shared" si="0"/>
        <v>3</v>
      </c>
      <c r="G12" s="8">
        <v>0</v>
      </c>
      <c r="H12" s="8">
        <v>3</v>
      </c>
      <c r="I12" s="8">
        <v>0</v>
      </c>
      <c r="J12" s="10">
        <v>6000</v>
      </c>
      <c r="K12" s="10">
        <v>1000</v>
      </c>
      <c r="L12" s="42"/>
      <c r="M12" s="36"/>
      <c r="N12" s="42"/>
      <c r="O12" s="36"/>
      <c r="P12" s="39"/>
      <c r="Q12" s="36"/>
      <c r="R12" s="42"/>
    </row>
    <row r="13" spans="1:18" ht="25.5">
      <c r="A13" s="5" t="s">
        <v>55</v>
      </c>
      <c r="B13" s="49"/>
      <c r="C13" s="7">
        <v>0</v>
      </c>
      <c r="D13" s="8">
        <v>0</v>
      </c>
      <c r="E13" s="8">
        <v>0</v>
      </c>
      <c r="F13" s="19">
        <f t="shared" si="0"/>
        <v>0</v>
      </c>
      <c r="G13" s="8">
        <v>0</v>
      </c>
      <c r="H13" s="8">
        <v>0</v>
      </c>
      <c r="I13" s="8">
        <v>0</v>
      </c>
      <c r="J13" s="10">
        <v>0</v>
      </c>
      <c r="K13" s="10">
        <v>0</v>
      </c>
      <c r="L13" s="42"/>
      <c r="M13" s="36"/>
      <c r="N13" s="42"/>
      <c r="O13" s="36"/>
      <c r="P13" s="39"/>
      <c r="Q13" s="36"/>
      <c r="R13" s="42"/>
    </row>
    <row r="14" spans="1:18" ht="25.5">
      <c r="A14" s="5" t="s">
        <v>56</v>
      </c>
      <c r="B14" s="49"/>
      <c r="C14" s="7">
        <v>0</v>
      </c>
      <c r="D14" s="8">
        <v>2</v>
      </c>
      <c r="E14" s="8">
        <v>0</v>
      </c>
      <c r="F14" s="19">
        <f t="shared" si="0"/>
        <v>1</v>
      </c>
      <c r="G14" s="8">
        <v>0</v>
      </c>
      <c r="H14" s="8">
        <v>1</v>
      </c>
      <c r="I14" s="8">
        <v>0</v>
      </c>
      <c r="J14" s="10">
        <v>5000</v>
      </c>
      <c r="K14" s="10">
        <v>0</v>
      </c>
      <c r="L14" s="42"/>
      <c r="M14" s="36"/>
      <c r="N14" s="42"/>
      <c r="O14" s="36"/>
      <c r="P14" s="39"/>
      <c r="Q14" s="36"/>
      <c r="R14" s="42"/>
    </row>
    <row r="15" spans="1:18" ht="25.5">
      <c r="A15" s="5" t="s">
        <v>57</v>
      </c>
      <c r="B15" s="49"/>
      <c r="C15" s="7">
        <v>0</v>
      </c>
      <c r="D15" s="8">
        <v>2</v>
      </c>
      <c r="E15" s="8">
        <v>0</v>
      </c>
      <c r="F15" s="19">
        <f t="shared" si="0"/>
        <v>0</v>
      </c>
      <c r="G15" s="8">
        <v>0</v>
      </c>
      <c r="H15" s="8">
        <v>0</v>
      </c>
      <c r="I15" s="8">
        <v>0</v>
      </c>
      <c r="J15" s="10">
        <v>0</v>
      </c>
      <c r="K15" s="10">
        <v>0</v>
      </c>
      <c r="L15" s="42"/>
      <c r="M15" s="36"/>
      <c r="N15" s="42"/>
      <c r="O15" s="36"/>
      <c r="P15" s="39"/>
      <c r="Q15" s="36"/>
      <c r="R15" s="42"/>
    </row>
    <row r="16" spans="1:18" ht="25.5">
      <c r="A16" s="5" t="s">
        <v>61</v>
      </c>
      <c r="B16" s="49"/>
      <c r="C16" s="7">
        <v>0</v>
      </c>
      <c r="D16" s="8">
        <v>0</v>
      </c>
      <c r="E16" s="8">
        <v>0</v>
      </c>
      <c r="F16" s="19">
        <f t="shared" si="0"/>
        <v>1</v>
      </c>
      <c r="G16" s="8">
        <v>0</v>
      </c>
      <c r="H16" s="8">
        <v>1</v>
      </c>
      <c r="I16" s="8">
        <v>0</v>
      </c>
      <c r="J16" s="10">
        <v>3000</v>
      </c>
      <c r="K16" s="10">
        <v>3000</v>
      </c>
      <c r="L16" s="42"/>
      <c r="M16" s="36"/>
      <c r="N16" s="42"/>
      <c r="O16" s="36"/>
      <c r="P16" s="39"/>
      <c r="Q16" s="36"/>
      <c r="R16" s="42"/>
    </row>
    <row r="17" spans="1:18" ht="25.5">
      <c r="A17" s="5" t="s">
        <v>31</v>
      </c>
      <c r="B17" s="49"/>
      <c r="C17" s="7">
        <v>0</v>
      </c>
      <c r="D17" s="8">
        <v>0</v>
      </c>
      <c r="E17" s="8">
        <v>0</v>
      </c>
      <c r="F17" s="19">
        <f t="shared" si="0"/>
        <v>0</v>
      </c>
      <c r="G17" s="8">
        <v>0</v>
      </c>
      <c r="H17" s="8">
        <v>0</v>
      </c>
      <c r="I17" s="8">
        <v>0</v>
      </c>
      <c r="J17" s="10">
        <v>0</v>
      </c>
      <c r="K17" s="10">
        <v>0</v>
      </c>
      <c r="L17" s="42"/>
      <c r="M17" s="36"/>
      <c r="N17" s="42"/>
      <c r="O17" s="36"/>
      <c r="P17" s="39"/>
      <c r="Q17" s="36"/>
      <c r="R17" s="42"/>
    </row>
    <row r="18" spans="1:18" ht="25.5">
      <c r="A18" s="5" t="s">
        <v>58</v>
      </c>
      <c r="B18" s="50"/>
      <c r="C18" s="15">
        <f aca="true" t="shared" si="1" ref="C18:K18">SUM(C7:C17)</f>
        <v>2</v>
      </c>
      <c r="D18" s="15">
        <f t="shared" si="1"/>
        <v>20</v>
      </c>
      <c r="E18" s="15">
        <f t="shared" si="1"/>
        <v>0</v>
      </c>
      <c r="F18" s="15">
        <f t="shared" si="1"/>
        <v>20</v>
      </c>
      <c r="G18" s="15">
        <f t="shared" si="1"/>
        <v>1</v>
      </c>
      <c r="H18" s="15">
        <f t="shared" si="1"/>
        <v>19</v>
      </c>
      <c r="I18" s="15">
        <f t="shared" si="1"/>
        <v>0</v>
      </c>
      <c r="J18" s="20">
        <f t="shared" si="1"/>
        <v>38500</v>
      </c>
      <c r="K18" s="20">
        <f t="shared" si="1"/>
        <v>17500</v>
      </c>
      <c r="L18" s="43"/>
      <c r="M18" s="37"/>
      <c r="N18" s="43"/>
      <c r="O18" s="37"/>
      <c r="P18" s="40"/>
      <c r="Q18" s="37"/>
      <c r="R18" s="43"/>
    </row>
    <row r="19" spans="1:18" ht="39">
      <c r="A19" s="6" t="s">
        <v>29</v>
      </c>
      <c r="B19" s="18">
        <f>'годовая форма'!B22</f>
        <v>21</v>
      </c>
      <c r="C19" s="15">
        <f>'годовая форма'!C22</f>
        <v>13</v>
      </c>
      <c r="D19" s="15">
        <f>'годовая форма'!D22</f>
        <v>75</v>
      </c>
      <c r="E19" s="15">
        <f>'годовая форма'!E22</f>
        <v>0</v>
      </c>
      <c r="F19" s="15">
        <f>'годовая форма'!F22</f>
        <v>72</v>
      </c>
      <c r="G19" s="15">
        <f>'годовая форма'!G22</f>
        <v>6</v>
      </c>
      <c r="H19" s="15">
        <f>'годовая форма'!H22</f>
        <v>63</v>
      </c>
      <c r="I19" s="15">
        <f>'годовая форма'!I22</f>
        <v>3</v>
      </c>
      <c r="J19" s="20">
        <f>'годовая форма'!J22</f>
        <v>140500</v>
      </c>
      <c r="K19" s="20">
        <f>'годовая форма'!K22</f>
        <v>84500</v>
      </c>
      <c r="L19" s="15">
        <f>'годовая форма'!L22</f>
        <v>23</v>
      </c>
      <c r="M19" s="16">
        <f>'годовая форма'!M22</f>
        <v>52000</v>
      </c>
      <c r="N19" s="15">
        <f>'годовая форма'!N22</f>
        <v>22</v>
      </c>
      <c r="O19" s="16">
        <f>'годовая форма'!O22</f>
        <v>29100</v>
      </c>
      <c r="P19" s="16">
        <f>'годовая форма'!P22</f>
        <v>113600</v>
      </c>
      <c r="Q19" s="16">
        <f>'годовая форма'!Q22</f>
        <v>0</v>
      </c>
      <c r="R19" s="15">
        <f>'годовая форма'!R22</f>
        <v>0</v>
      </c>
    </row>
    <row r="23" ht="18.75" customHeight="1">
      <c r="A23" s="13" t="s">
        <v>34</v>
      </c>
    </row>
    <row r="24" s="13" customFormat="1" ht="18">
      <c r="A24" s="13" t="s">
        <v>35</v>
      </c>
    </row>
    <row r="25" spans="8:10" ht="14.25">
      <c r="H25" t="s">
        <v>36</v>
      </c>
      <c r="J25" t="s">
        <v>37</v>
      </c>
    </row>
    <row r="27" spans="1:11" s="13" customFormat="1" ht="18">
      <c r="A27" s="13" t="s">
        <v>38</v>
      </c>
      <c r="C27" s="13" t="s">
        <v>54</v>
      </c>
      <c r="E27" s="44">
        <v>84813041350</v>
      </c>
      <c r="F27" s="45"/>
      <c r="G27" s="45"/>
      <c r="H27" s="45"/>
      <c r="I27" s="45"/>
      <c r="J27" s="45"/>
      <c r="K27" s="45"/>
    </row>
    <row r="28" ht="14.25">
      <c r="D28" t="s">
        <v>39</v>
      </c>
    </row>
    <row r="30" s="13" customFormat="1" ht="18">
      <c r="A30" s="13" t="s">
        <v>60</v>
      </c>
    </row>
  </sheetData>
  <sheetProtection/>
  <mergeCells count="23">
    <mergeCell ref="B7:B18"/>
    <mergeCell ref="R7:R18"/>
    <mergeCell ref="J4:J5"/>
    <mergeCell ref="P4:P5"/>
    <mergeCell ref="Q4:Q5"/>
    <mergeCell ref="F4:I4"/>
    <mergeCell ref="E27:K27"/>
    <mergeCell ref="A1:R3"/>
    <mergeCell ref="A4:A5"/>
    <mergeCell ref="B4:B5"/>
    <mergeCell ref="C4:C5"/>
    <mergeCell ref="D4:D5"/>
    <mergeCell ref="R4:R5"/>
    <mergeCell ref="Q7:Q18"/>
    <mergeCell ref="P7:P18"/>
    <mergeCell ref="O7:O18"/>
    <mergeCell ref="N7:N18"/>
    <mergeCell ref="M7:M18"/>
    <mergeCell ref="E4:E5"/>
    <mergeCell ref="L7:L18"/>
    <mergeCell ref="K4:K5"/>
    <mergeCell ref="L4:M4"/>
    <mergeCell ref="N4:O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2013-01-14T11:49:27Z</dcterms:modified>
  <cp:category/>
  <cp:version/>
  <cp:contentType/>
  <cp:contentStatus/>
</cp:coreProperties>
</file>